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Ipa-fs01\ipa2\インフラサービスグループ\2025\10_各プロジェクト\2025.12_クラウド調達（AWS）_2026\09_公告\"/>
    </mc:Choice>
  </mc:AlternateContent>
  <xr:revisionPtr revIDLastSave="0" documentId="13_ncr:1_{E23AA35F-7D6E-425C-8A06-AE771CFC00CB}" xr6:coauthVersionLast="47" xr6:coauthVersionMax="47" xr10:uidLastSave="{00000000-0000-0000-0000-000000000000}"/>
  <bookViews>
    <workbookView xWindow="-120" yWindow="-18120" windowWidth="29040" windowHeight="18240" tabRatio="629" xr2:uid="{00000000-000D-0000-FFFF-FFFF00000000}"/>
  </bookViews>
  <sheets>
    <sheet name="（様式7）入札内訳書（算定明細書）" sheetId="9" r:id="rId1"/>
  </sheets>
  <definedNames>
    <definedName name="_xlnm.Print_Area" localSheetId="0">'（様式7）入札内訳書（算定明細書）'!$A$1:$I$88</definedName>
    <definedName name="_xlnm.Print_Titles" localSheetId="0">'（様式7）入札内訳書（算定明細書）'!$1:$1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9" l="1"/>
  <c r="E61" i="9"/>
  <c r="C84" i="9" l="1"/>
  <c r="D56" i="9" l="1"/>
  <c r="D57" i="9" l="1"/>
  <c r="E56" i="9" s="1"/>
  <c r="E58" i="9"/>
  <c r="H66" i="9" l="1"/>
  <c r="I87" i="9" s="1"/>
</calcChain>
</file>

<file path=xl/sharedStrings.xml><?xml version="1.0" encoding="utf-8"?>
<sst xmlns="http://schemas.openxmlformats.org/spreadsheetml/2006/main" count="145" uniqueCount="140">
  <si>
    <t>定価 想定利用料の計算式</t>
    <rPh sb="0" eb="2">
      <t>テイカ</t>
    </rPh>
    <rPh sb="3" eb="5">
      <t>ソウテイ</t>
    </rPh>
    <rPh sb="5" eb="8">
      <t>リヨウリョウ</t>
    </rPh>
    <rPh sb="9" eb="12">
      <t>ケイサンシキ</t>
    </rPh>
    <phoneticPr fontId="1"/>
  </si>
  <si>
    <t>利用月</t>
    <rPh sb="0" eb="2">
      <t>リヨウ</t>
    </rPh>
    <rPh sb="2" eb="3">
      <t>ツキ</t>
    </rPh>
    <phoneticPr fontId="1"/>
  </si>
  <si>
    <t>月額固定分 合計</t>
    <rPh sb="0" eb="2">
      <t>ゲツガク</t>
    </rPh>
    <rPh sb="2" eb="4">
      <t>コテイ</t>
    </rPh>
    <rPh sb="4" eb="5">
      <t>ブン</t>
    </rPh>
    <rPh sb="6" eb="8">
      <t>ゴウケイ</t>
    </rPh>
    <phoneticPr fontId="1"/>
  </si>
  <si>
    <t>割引/割増率</t>
    <rPh sb="0" eb="2">
      <t>ワリビキ</t>
    </rPh>
    <rPh sb="3" eb="5">
      <t>ワリマ</t>
    </rPh>
    <rPh sb="5" eb="6">
      <t>リツ</t>
    </rPh>
    <phoneticPr fontId="1"/>
  </si>
  <si>
    <t>①クラウドサービスの利用料金（従量課金分）</t>
    <phoneticPr fontId="1"/>
  </si>
  <si>
    <t>従量課金分 合計</t>
    <phoneticPr fontId="1"/>
  </si>
  <si>
    <t>通信費用等10%</t>
    <phoneticPr fontId="1"/>
  </si>
  <si>
    <t>金額</t>
    <rPh sb="0" eb="2">
      <t>キンガク</t>
    </rPh>
    <phoneticPr fontId="1"/>
  </si>
  <si>
    <t>合計金額</t>
    <rPh sb="0" eb="2">
      <t>ゴウケイ</t>
    </rPh>
    <phoneticPr fontId="1"/>
  </si>
  <si>
    <t>項目</t>
    <rPh sb="0" eb="2">
      <t>コウモク</t>
    </rPh>
    <phoneticPr fontId="1"/>
  </si>
  <si>
    <t>※小数点第三位以下切り捨て</t>
    <phoneticPr fontId="1"/>
  </si>
  <si>
    <t>端数処理方式</t>
    <rPh sb="4" eb="6">
      <t>ホウシキ</t>
    </rPh>
    <phoneticPr fontId="1"/>
  </si>
  <si>
    <t>月額固定分
（円貨、税抜）</t>
    <phoneticPr fontId="1"/>
  </si>
  <si>
    <t>割引額</t>
    <phoneticPr fontId="1"/>
  </si>
  <si>
    <t>対象</t>
    <rPh sb="0" eb="2">
      <t>タイショウ</t>
    </rPh>
    <phoneticPr fontId="1"/>
  </si>
  <si>
    <t>端数処理
方式</t>
    <rPh sb="5" eb="7">
      <t>ホウシキ</t>
    </rPh>
    <phoneticPr fontId="1"/>
  </si>
  <si>
    <t>有効
小数位</t>
    <rPh sb="0" eb="2">
      <t>ユウコウ</t>
    </rPh>
    <rPh sb="3" eb="5">
      <t>ショウスウ</t>
    </rPh>
    <rPh sb="5" eb="6">
      <t>クライ</t>
    </rPh>
    <phoneticPr fontId="1"/>
  </si>
  <si>
    <t>1)米ドル</t>
    <phoneticPr fontId="1"/>
  </si>
  <si>
    <t>※下記の色の塗りつぶしセル以外には変更を加えないこと
※小数に対する端数処理の方式を選択すること
※端数処理した結果の有効桁数を記入すること</t>
    <rPh sb="34" eb="36">
      <t>ハスウ</t>
    </rPh>
    <rPh sb="36" eb="38">
      <t>ショリ</t>
    </rPh>
    <rPh sb="39" eb="41">
      <t>ホウシキ</t>
    </rPh>
    <rPh sb="42" eb="44">
      <t>センタク</t>
    </rPh>
    <rPh sb="50" eb="52">
      <t>ハスウ</t>
    </rPh>
    <rPh sb="52" eb="54">
      <t>ショリ</t>
    </rPh>
    <rPh sb="56" eb="58">
      <t>ケッカ</t>
    </rPh>
    <rPh sb="59" eb="61">
      <t>ユウコウ</t>
    </rPh>
    <rPh sb="61" eb="63">
      <t>ケタスウ</t>
    </rPh>
    <rPh sb="64" eb="66">
      <t>キニュウ</t>
    </rPh>
    <phoneticPr fontId="1"/>
  </si>
  <si>
    <t>入札書への記載金額↓</t>
    <phoneticPr fontId="1"/>
  </si>
  <si>
    <t>※端数処理により整数とすること</t>
    <rPh sb="1" eb="3">
      <t>ハスウ</t>
    </rPh>
    <rPh sb="3" eb="5">
      <t>ショリ</t>
    </rPh>
    <phoneticPr fontId="1"/>
  </si>
  <si>
    <t>割引額計算時の
割引/割増率の被数</t>
    <rPh sb="0" eb="3">
      <t>ワリビキガク</t>
    </rPh>
    <rPh sb="3" eb="5">
      <t>ケイサン</t>
    </rPh>
    <rPh sb="5" eb="6">
      <t>ジ</t>
    </rPh>
    <rPh sb="15" eb="16">
      <t>ヒ</t>
    </rPh>
    <rPh sb="16" eb="17">
      <t>スウ</t>
    </rPh>
    <phoneticPr fontId="1"/>
  </si>
  <si>
    <t>切り捨て</t>
  </si>
  <si>
    <t>1)米ドル</t>
  </si>
  <si>
    <t>･･･B</t>
    <phoneticPr fontId="1"/>
  </si>
  <si>
    <t>･･･A</t>
    <phoneticPr fontId="1"/>
  </si>
  <si>
    <t>AWS Direct Connect</t>
  </si>
  <si>
    <t>Amazon Virtual Private Cloud</t>
  </si>
  <si>
    <t>AWS Control Tower</t>
  </si>
  <si>
    <t>AWS Organizations</t>
  </si>
  <si>
    <t>AWS CloudFormation</t>
  </si>
  <si>
    <t>AWS Config</t>
  </si>
  <si>
    <t>AWS CloudTrail</t>
  </si>
  <si>
    <t>AWS Service Catalog</t>
  </si>
  <si>
    <t>AWS Security Hub</t>
  </si>
  <si>
    <t>AWS Lambda</t>
  </si>
  <si>
    <t>Amazon SNS</t>
  </si>
  <si>
    <t>Amazon Inspector</t>
  </si>
  <si>
    <t>Transit Gateway</t>
  </si>
  <si>
    <t>利用システムサービス</t>
    <rPh sb="0" eb="2">
      <t>リヨウ</t>
    </rPh>
    <phoneticPr fontId="1"/>
  </si>
  <si>
    <t>No</t>
    <phoneticPr fontId="1"/>
  </si>
  <si>
    <t>利用システムサービス</t>
    <phoneticPr fontId="1"/>
  </si>
  <si>
    <t>②受託者独自の役務費用（固定分）
　クラウドサービス役務提供</t>
    <rPh sb="1" eb="4">
      <t>ジュタクシャ</t>
    </rPh>
    <rPh sb="4" eb="6">
      <t>ドクジ</t>
    </rPh>
    <rPh sb="7" eb="10">
      <t>エキムヒ</t>
    </rPh>
    <rPh sb="10" eb="11">
      <t>ヨウ</t>
    </rPh>
    <phoneticPr fontId="1"/>
  </si>
  <si>
    <t>Amazon EC2</t>
  </si>
  <si>
    <t>m5.large + Windows Server</t>
  </si>
  <si>
    <t>17520(時間) × $0.216(単価)</t>
  </si>
  <si>
    <t>m6g.large + CentOS</t>
  </si>
  <si>
    <t>19585(時間) × $0.099(単価)</t>
  </si>
  <si>
    <t>t3a.medium + Windows Server</t>
  </si>
  <si>
    <t>21024(時間) × $0.0674(単価)</t>
  </si>
  <si>
    <t>Amazon Elastic Block Store</t>
  </si>
  <si>
    <t>汎用 SSD (gp2) ボリューム</t>
  </si>
  <si>
    <t>7,200(GB) × $0.120(単価)</t>
  </si>
  <si>
    <t>Amazon Elastic Block Store スナップショット</t>
  </si>
  <si>
    <t>7,200(GB) × $0.050(単価)</t>
  </si>
  <si>
    <t>Amazon S3</t>
  </si>
  <si>
    <t>12ヶ月 × 静的コンテンツ1GB × $0.025(単価) + 12ヶ月 x (500 GB x $0.025+
100,000 x $0.0000047( PUT リクエスト)+
1,000,000 x $0.00000037(GET リクエス)+
1,024 GB x $0.0008(戻りデータ)+
3,072 GB x $0.00225(スキャンデータ) +
500 GB x $0.114(Internet) ）</t>
  </si>
  <si>
    <t>RDS</t>
  </si>
  <si>
    <t>db.r5.large＋RDS for SQL Server / Multi</t>
  </si>
  <si>
    <t>8760(時間) × $2.10(単価)</t>
  </si>
  <si>
    <t>m6g.large＋RDS for MySQL / Multi</t>
  </si>
  <si>
    <t>8760(時間) × $0.418(単価)</t>
  </si>
  <si>
    <t>db.m1.xlarge＋RDS for PostgreSQL / Single</t>
  </si>
  <si>
    <t>8760(時間) × $0.585(単価)</t>
  </si>
  <si>
    <t>RDSデータベースストレージ</t>
  </si>
  <si>
    <t>RDS for SQL Server / Multi</t>
  </si>
  <si>
    <t>1200(GB) × $0.276(単価）</t>
    <rPh sb="18" eb="20">
      <t>タンカ</t>
    </rPh>
    <phoneticPr fontId="7"/>
  </si>
  <si>
    <t>RDS for MySQL / Multi</t>
  </si>
  <si>
    <t>RDS for PostgreSQL / Single</t>
  </si>
  <si>
    <t>6000(GB) × $0.138(単価）</t>
    <rPh sb="18" eb="20">
      <t>タンカ</t>
    </rPh>
    <phoneticPr fontId="7"/>
  </si>
  <si>
    <t>Elastic Load Balancing</t>
  </si>
  <si>
    <t>12ヶ月 × (Application Load Balancer の数 (1),毎秒平均2リクエスト) + 12ヶ月 × (2 × 730時間 × $0.0243(単価)+0.5LCU × 730時間 × $0.008(単価))</t>
    <rPh sb="41" eb="43">
      <t>マイビョウ</t>
    </rPh>
    <rPh sb="43" eb="45">
      <t>ヘイキン</t>
    </rPh>
    <phoneticPr fontId="7"/>
  </si>
  <si>
    <t>Amazon GuardDuty</t>
  </si>
  <si>
    <t>12ヶ月 × (AWS CloudTrail管理イベント分析200万管理イベント×$0.00000472(単価),VPCフローログ分析2GB×$1.18(単価))</t>
    <rPh sb="77" eb="79">
      <t>タンカ</t>
    </rPh>
    <phoneticPr fontId="7"/>
  </si>
  <si>
    <t>Cloud Watch</t>
  </si>
  <si>
    <t>12ヶ月 × (2GBログ×$0.76(単価)+20アラーム×$0.10(単価))+12ヶ月 × (15メトリクス×$0.30(単価))</t>
    <rPh sb="64" eb="66">
      <t>タンカ</t>
    </rPh>
    <phoneticPr fontId="7"/>
  </si>
  <si>
    <t>AWS WAF</t>
  </si>
  <si>
    <t>12ヶ月×((ウェブACL1 × $5.00(単価) + ルール4 × $1.00(単価) + ウェブリクエスト数100万/月 × $0.0000006(単価)) + 12ヶ月 × (使用されたウェブアクセスコントロールリスト (ウェブ ACL) の数 (1 /月), ウェブ ACL ごとに追加するルールの数 (2 /月), ウェブ ACL ごとのルールグループの数 (1 /月), 各ルールグループ内のルールの数 (1 /月), ウェブ ACL ごとのマネージドルールグループの数 (1 /月))</t>
  </si>
  <si>
    <t>AWS CodeBuild</t>
  </si>
  <si>
    <t>general1.small</t>
  </si>
  <si>
    <t>12ヶ月 × 5 分 x 25 回 x 22 営業日 × $0.005(単価)</t>
  </si>
  <si>
    <t>AWS CodeCommit</t>
  </si>
  <si>
    <t>12ヶ月 × (アクティブユーザー数10人,$1.00(単価))</t>
    <rPh sb="20" eb="21">
      <t>ニン</t>
    </rPh>
    <rPh sb="28" eb="30">
      <t>タンカ</t>
    </rPh>
    <phoneticPr fontId="7"/>
  </si>
  <si>
    <t>AWS CodePipeline</t>
  </si>
  <si>
    <t>12ヶ月 × V2 タイプのパイプライン実行時間5 分 x 25 回 x 22 営業日× $0.002(単価)</t>
  </si>
  <si>
    <t>AWS CodeDeploy</t>
  </si>
  <si>
    <t>$0(単価)</t>
    <rPh sb="3" eb="5">
      <t>タンカ</t>
    </rPh>
    <phoneticPr fontId="7"/>
  </si>
  <si>
    <t>AWS VPN</t>
  </si>
  <si>
    <t>17520(時間) × $0.048(単価)</t>
  </si>
  <si>
    <t>AWS Glue</t>
  </si>
  <si>
    <t>AWS Glue ETL jobs and interactive sessions</t>
  </si>
  <si>
    <t>12ヶ月 x (10 (Apache Spark ETL ジョブのDPU) x 30.00(時間) x $0.44(単価) + 0.0625(Python シェル ETL ジョブのDPU) x 100(時間) x $0.44(単価) + 5(インタラクティブセッションのDPU) x 50(時間) x $0.44(単価) + 5(開発エンドポイントのDPU) x 50(時間) x $0.44(単価))</t>
  </si>
  <si>
    <t>AWS Glue ETL jobs with Flex execution option</t>
  </si>
  <si>
    <t>12ヶ月 x (10 DPU x 20.00 時間 x 0.29 USD/DPU 時間)</t>
  </si>
  <si>
    <t>AWS Glue Data Catalog storage requests</t>
  </si>
  <si>
    <t>12ヶ月 x (100万(保存されたオブジェクト数) x $0.00001(単価) + 100万(リクエスト数) x $0.00001(単価))</t>
  </si>
  <si>
    <t>AWS Glue DataBrew interactive sessions</t>
  </si>
  <si>
    <t>12ヶ月 x (100(インタラクティブセッション数) x $1.00(単価) + 5(ノード数) x 10(時間) x $0.48(単価))</t>
  </si>
  <si>
    <t>AWS Backup</t>
  </si>
  <si>
    <t>S3 Backup</t>
  </si>
  <si>
    <t>12ヶ月 x (375.00 GB (ベースストレージ) x $0.06(単価) + 1.13 GB (1 日あたりの変化した量) x 3(保持日数) x $0.06(単価))</t>
  </si>
  <si>
    <t>RDS Backup</t>
  </si>
  <si>
    <t>12ヶ月x(1.25 GB (1 日あたりの変化した量) x 3(保持日数) x $0.095(単価))</t>
  </si>
  <si>
    <t>Amazon ElastiCache</t>
  </si>
  <si>
    <t>ElastiCache for Redis</t>
  </si>
  <si>
    <t>12ヶ月x(ノード (0), インスタンスタイプ (cache.r6gd.12xlarge), 使用状況 (オンデマンドのみ) (100 %Utilized/Month), キャッシュエンジン (Redis), キャッシュノードタイプ (Memory optimized), 価格モデル (OnDemand), ノード (2), インスタンスタイプ (cache.m6g.large), キャッシュエンジン (Redis), 使用状況 (オンデマンドのみ) (100 %Utilized/Month), キャッシュノードタイプ (Standard), 価格モデル (OnDemand))</t>
  </si>
  <si>
    <t>Amazon CloudFront</t>
  </si>
  <si>
    <t>12ヶ月×(インターネットへのデータ転送 (送信) (1 TB あたり 月), リクエストの数 (HTTPS) (10 /秒), オリジンへのデータ転送 (送信) (0.36 GB あたり 月))</t>
  </si>
  <si>
    <t>AWS Key Management Service</t>
  </si>
  <si>
    <t>12ヶ月 x (5(CMK) x $1.00(単価) + 
2,000,000(対称リクエスト数) x $0.000003(単価) + 
2,000,000(非対称の RSA 2048 リクエスト数 x $0.00000(単価))</t>
  </si>
  <si>
    <t>AWS Secrets Manager</t>
  </si>
  <si>
    <t>12ヶ月 x (100(シークレット数) x $0.40(単価) + 
1,000,000(API 呼び出し数) x $0.000005(単価))</t>
  </si>
  <si>
    <t>12ヶ月×(730(時間/月),ポート数 (2), ロケーション (AT Tokyo Chuo Data Center, Tokyo, JPN), ポートタイプ (Dedicated), ポート容量 (1G), データ転送 (送信) (10 TB), データ転送 (受信、無料) (10 TB))</t>
    <rPh sb="10" eb="12">
      <t>ジカン</t>
    </rPh>
    <rPh sb="13" eb="14">
      <t>ツキ</t>
    </rPh>
    <phoneticPr fontId="7"/>
  </si>
  <si>
    <t>12ヶ月 × (アタッチメント数 (1),TGWアタッチメントごとに処理される入力データ(10 TB/月))</t>
  </si>
  <si>
    <t>AWS Control Towerの利用に付随する各サービス利用を想定(総計についてはNo1～23の総計合算の10%)</t>
    <rPh sb="18" eb="20">
      <t>リヨウ</t>
    </rPh>
    <rPh sb="21" eb="23">
      <t>フズイ</t>
    </rPh>
    <rPh sb="25" eb="26">
      <t>カク</t>
    </rPh>
    <rPh sb="30" eb="32">
      <t>リヨウ</t>
    </rPh>
    <rPh sb="33" eb="35">
      <t>ソウテイ</t>
    </rPh>
    <rPh sb="36" eb="38">
      <t>ソウケイ</t>
    </rPh>
    <rPh sb="50" eb="52">
      <t>ソウケイ</t>
    </rPh>
    <rPh sb="52" eb="54">
      <t>ガッサン</t>
    </rPh>
    <phoneticPr fontId="7"/>
  </si>
  <si>
    <t>ビジネス/エンタープライズ
または受託者独自サポート</t>
  </si>
  <si>
    <t>同上とする</t>
  </si>
  <si>
    <t>割引額</t>
  </si>
  <si>
    <t>(独自サポート)</t>
  </si>
  <si>
    <t>A＋B 合計（円貨、税抜）</t>
    <phoneticPr fontId="1"/>
  </si>
  <si>
    <t>令和8年4月分</t>
    <rPh sb="0" eb="2">
      <t>レイワ</t>
    </rPh>
    <rPh sb="3" eb="4">
      <t>ネン</t>
    </rPh>
    <rPh sb="5" eb="7">
      <t>ガツブン</t>
    </rPh>
    <phoneticPr fontId="1"/>
  </si>
  <si>
    <t>令和8年5月分</t>
    <rPh sb="0" eb="2">
      <t>レイワ</t>
    </rPh>
    <rPh sb="3" eb="4">
      <t>ネン</t>
    </rPh>
    <rPh sb="5" eb="7">
      <t>ガツブン</t>
    </rPh>
    <phoneticPr fontId="1"/>
  </si>
  <si>
    <t>令和8年6月分</t>
    <rPh sb="0" eb="2">
      <t>レイワ</t>
    </rPh>
    <rPh sb="3" eb="4">
      <t>ネン</t>
    </rPh>
    <rPh sb="5" eb="7">
      <t>ガツブン</t>
    </rPh>
    <phoneticPr fontId="1"/>
  </si>
  <si>
    <t>令和8年7月分</t>
    <rPh sb="0" eb="2">
      <t>レイワ</t>
    </rPh>
    <rPh sb="3" eb="4">
      <t>ネン</t>
    </rPh>
    <rPh sb="5" eb="7">
      <t>ガツブン</t>
    </rPh>
    <phoneticPr fontId="1"/>
  </si>
  <si>
    <t>令和8年8月分</t>
    <rPh sb="0" eb="2">
      <t>レイワ</t>
    </rPh>
    <rPh sb="3" eb="4">
      <t>ネン</t>
    </rPh>
    <rPh sb="5" eb="7">
      <t>ガツブン</t>
    </rPh>
    <phoneticPr fontId="1"/>
  </si>
  <si>
    <t>令和8年9月分</t>
    <rPh sb="0" eb="2">
      <t>レイワ</t>
    </rPh>
    <rPh sb="3" eb="4">
      <t>ネン</t>
    </rPh>
    <rPh sb="5" eb="7">
      <t>ガツブン</t>
    </rPh>
    <phoneticPr fontId="1"/>
  </si>
  <si>
    <t>令和8年10月分</t>
    <rPh sb="0" eb="2">
      <t>レイワ</t>
    </rPh>
    <rPh sb="3" eb="4">
      <t>ネン</t>
    </rPh>
    <rPh sb="6" eb="8">
      <t>ガツブン</t>
    </rPh>
    <phoneticPr fontId="1"/>
  </si>
  <si>
    <t>令和8年11月分</t>
    <rPh sb="0" eb="2">
      <t>レイワ</t>
    </rPh>
    <rPh sb="3" eb="4">
      <t>ネン</t>
    </rPh>
    <rPh sb="6" eb="8">
      <t>ガツブン</t>
    </rPh>
    <phoneticPr fontId="1"/>
  </si>
  <si>
    <t>令和8年12月分</t>
    <rPh sb="0" eb="2">
      <t>レイワ</t>
    </rPh>
    <rPh sb="3" eb="4">
      <t>ネン</t>
    </rPh>
    <rPh sb="6" eb="8">
      <t>ガツブン</t>
    </rPh>
    <phoneticPr fontId="1"/>
  </si>
  <si>
    <t>令和9年1月分</t>
    <rPh sb="0" eb="2">
      <t>レイワ</t>
    </rPh>
    <rPh sb="3" eb="4">
      <t>ネン</t>
    </rPh>
    <rPh sb="5" eb="7">
      <t>ガツブン</t>
    </rPh>
    <phoneticPr fontId="1"/>
  </si>
  <si>
    <t>令和9年2月分</t>
    <rPh sb="0" eb="2">
      <t>レイワ</t>
    </rPh>
    <rPh sb="3" eb="4">
      <t>ネン</t>
    </rPh>
    <rPh sb="5" eb="7">
      <t>ガツブン</t>
    </rPh>
    <phoneticPr fontId="1"/>
  </si>
  <si>
    <t>令和9年3月分</t>
    <rPh sb="0" eb="2">
      <t>レイワ</t>
    </rPh>
    <rPh sb="3" eb="4">
      <t>ネン</t>
    </rPh>
    <rPh sb="5" eb="7">
      <t>ガツブン</t>
    </rPh>
    <phoneticPr fontId="1"/>
  </si>
  <si>
    <t>令和9年4月分</t>
    <rPh sb="0" eb="2">
      <t>レイワ</t>
    </rPh>
    <rPh sb="3" eb="4">
      <t>ネン</t>
    </rPh>
    <rPh sb="5" eb="7">
      <t>ガツブン</t>
    </rPh>
    <phoneticPr fontId="1"/>
  </si>
  <si>
    <r>
      <t>2)</t>
    </r>
    <r>
      <rPr>
        <sz val="11"/>
        <color theme="1"/>
        <rFont val="游ゴシック"/>
        <family val="2"/>
        <charset val="128"/>
        <scheme val="minor"/>
      </rPr>
      <t xml:space="preserve">円貨
</t>
    </r>
    <r>
      <rPr>
        <sz val="11"/>
        <color theme="1"/>
        <rFont val="游ゴシック"/>
        <family val="3"/>
        <charset val="128"/>
        <scheme val="minor"/>
      </rPr>
      <t>(米ドル/149円)</t>
    </r>
    <phoneticPr fontId="1"/>
  </si>
  <si>
    <t>所在地</t>
  </si>
  <si>
    <t>商号又は名称</t>
  </si>
  <si>
    <t>代表者氏名</t>
  </si>
  <si>
    <t>日付</t>
    <rPh sb="0" eb="2">
      <t>ヒヅケ</t>
    </rPh>
    <phoneticPr fontId="1"/>
  </si>
  <si>
    <t>（様式7）入札内訳書（算定明細書）</t>
    <phoneticPr fontId="1"/>
  </si>
  <si>
    <t>(ビジネスサポート+)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</si>
</sst>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26" formatCode="\$#,##0.00_);[Red]\(\$#,##0.00\)"/>
    <numFmt numFmtId="176" formatCode="[$¥-411]#,##0_);[Red]\([$¥-411]#,##0\)"/>
    <numFmt numFmtId="177" formatCode="&quot;下&quot;0&quot;桁&quot;"/>
    <numFmt numFmtId="178" formatCode="\$#,##0.000_);[Red]\(\$#,##0.000\)"/>
    <numFmt numFmtId="179" formatCode="[$¥-411]#,##0.00_);[Red]\([$¥-411]#,##0.0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9" fillId="0" borderId="0"/>
    <xf numFmtId="6" fontId="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 wrapText="1"/>
    </xf>
    <xf numFmtId="26" fontId="0" fillId="0" borderId="0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176" fontId="0" fillId="0" borderId="2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0" fontId="0" fillId="0" borderId="0" xfId="0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right" vertical="top"/>
    </xf>
    <xf numFmtId="0" fontId="0" fillId="2" borderId="1" xfId="0" applyFill="1" applyBorder="1" applyAlignment="1">
      <alignment vertical="center"/>
    </xf>
    <xf numFmtId="10" fontId="0" fillId="0" borderId="1" xfId="1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10" xfId="1" applyNumberFormat="1" applyFont="1" applyFill="1" applyBorder="1" applyAlignment="1">
      <alignment horizontal="right" vertical="center"/>
    </xf>
    <xf numFmtId="0" fontId="0" fillId="3" borderId="1" xfId="1" applyNumberFormat="1" applyFont="1" applyFill="1" applyBorder="1" applyAlignment="1">
      <alignment horizontal="center" vertical="center"/>
    </xf>
    <xf numFmtId="26" fontId="0" fillId="3" borderId="1" xfId="1" applyNumberFormat="1" applyFont="1" applyFill="1" applyBorder="1" applyAlignment="1">
      <alignment vertical="center"/>
    </xf>
    <xf numFmtId="26" fontId="0" fillId="3" borderId="11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176" fontId="0" fillId="0" borderId="12" xfId="0" applyNumberFormat="1" applyFill="1" applyBorder="1" applyAlignment="1">
      <alignment vertical="center"/>
    </xf>
    <xf numFmtId="0" fontId="6" fillId="0" borderId="0" xfId="0" applyFont="1" applyFill="1" applyAlignment="1">
      <alignment horizontal="right"/>
    </xf>
    <xf numFmtId="0" fontId="8" fillId="2" borderId="1" xfId="0" applyFont="1" applyFill="1" applyBorder="1" applyAlignment="1">
      <alignment vertical="center" wrapText="1"/>
    </xf>
    <xf numFmtId="176" fontId="4" fillId="0" borderId="2" xfId="2" applyNumberFormat="1" applyFont="1" applyFill="1" applyBorder="1" applyAlignment="1">
      <alignment horizontal="right" vertical="center"/>
    </xf>
    <xf numFmtId="179" fontId="0" fillId="0" borderId="1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0" fillId="3" borderId="1" xfId="1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8" fontId="0" fillId="0" borderId="1" xfId="1" applyNumberFormat="1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10" fontId="0" fillId="0" borderId="0" xfId="1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0" xfId="0">
      <alignment vertical="center"/>
    </xf>
    <xf numFmtId="176" fontId="0" fillId="3" borderId="1" xfId="0" applyNumberFormat="1" applyFill="1" applyBorder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0" fillId="0" borderId="10" xfId="1" applyNumberFormat="1" applyFont="1" applyFill="1" applyBorder="1" applyAlignment="1">
      <alignment horizontal="right" vertical="center"/>
    </xf>
    <xf numFmtId="26" fontId="0" fillId="3" borderId="1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10" fontId="0" fillId="3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9" fontId="0" fillId="0" borderId="1" xfId="4" applyNumberFormat="1" applyFont="1" applyBorder="1">
      <alignment vertical="center"/>
    </xf>
    <xf numFmtId="177" fontId="0" fillId="3" borderId="1" xfId="1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 applyAlignment="1">
      <alignment horizontal="right" vertical="center"/>
    </xf>
    <xf numFmtId="179" fontId="0" fillId="0" borderId="1" xfId="2" applyNumberFormat="1" applyFont="1" applyBorder="1" applyAlignment="1">
      <alignment vertical="center"/>
    </xf>
    <xf numFmtId="179" fontId="0" fillId="0" borderId="1" xfId="0" applyNumberFormat="1" applyBorder="1" applyAlignment="1">
      <alignment horizontal="right" vertical="top"/>
    </xf>
    <xf numFmtId="179" fontId="0" fillId="0" borderId="0" xfId="0" applyNumberFormat="1">
      <alignment vertical="center"/>
    </xf>
    <xf numFmtId="0" fontId="13" fillId="0" borderId="0" xfId="0" applyFont="1">
      <alignment vertical="center"/>
    </xf>
    <xf numFmtId="31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0" fillId="0" borderId="10" xfId="1" applyNumberFormat="1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6" fontId="0" fillId="0" borderId="16" xfId="1" applyNumberFormat="1" applyFont="1" applyFill="1" applyBorder="1" applyAlignment="1">
      <alignment horizontal="center" vertical="center"/>
    </xf>
    <xf numFmtId="26" fontId="0" fillId="0" borderId="13" xfId="1" applyNumberFormat="1" applyFont="1" applyFill="1" applyBorder="1" applyAlignment="1">
      <alignment horizontal="center" vertical="center"/>
    </xf>
    <xf numFmtId="26" fontId="0" fillId="0" borderId="17" xfId="1" applyNumberFormat="1" applyFont="1" applyFill="1" applyBorder="1" applyAlignment="1">
      <alignment horizontal="center" vertical="center"/>
    </xf>
    <xf numFmtId="26" fontId="0" fillId="0" borderId="15" xfId="1" applyNumberFormat="1" applyFont="1" applyFill="1" applyBorder="1" applyAlignment="1">
      <alignment horizontal="center" vertical="center"/>
    </xf>
    <xf numFmtId="10" fontId="0" fillId="0" borderId="10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26" fontId="0" fillId="3" borderId="1" xfId="1" applyNumberFormat="1" applyFont="1" applyFill="1" applyBorder="1" applyAlignment="1">
      <alignment horizontal="left" vertical="center"/>
    </xf>
    <xf numFmtId="177" fontId="0" fillId="3" borderId="1" xfId="1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10" fontId="0" fillId="3" borderId="1" xfId="1" applyNumberFormat="1" applyFont="1" applyFill="1" applyBorder="1" applyAlignment="1">
      <alignment horizontal="right" vertical="center"/>
    </xf>
    <xf numFmtId="179" fontId="0" fillId="0" borderId="1" xfId="2" applyNumberFormat="1" applyFont="1" applyBorder="1" applyAlignment="1">
      <alignment horizontal="right" vertical="center"/>
    </xf>
  </cellXfs>
  <cellStyles count="5">
    <cellStyle name="パーセント" xfId="1" builtinId="5"/>
    <cellStyle name="通貨" xfId="2" builtinId="7"/>
    <cellStyle name="通貨 2" xfId="4" xr:uid="{30A29B20-3BE0-4FE3-906E-BAA091450F38}"/>
    <cellStyle name="標準" xfId="0" builtinId="0"/>
    <cellStyle name="標準 2" xfId="3" xr:uid="{AE1682B3-E64A-48AA-945A-BFDF4F02D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1385-FB9A-4A3A-A5F2-A4137191138E}">
  <sheetPr codeName="Sheet1">
    <pageSetUpPr fitToPage="1"/>
  </sheetPr>
  <dimension ref="A1:O87"/>
  <sheetViews>
    <sheetView tabSelected="1" zoomScale="85" zoomScaleNormal="85" zoomScaleSheetLayoutView="74" zoomScalePageLayoutView="55" workbookViewId="0"/>
  </sheetViews>
  <sheetFormatPr defaultRowHeight="18.75" x14ac:dyDescent="0.4"/>
  <cols>
    <col min="1" max="1" width="3.75" bestFit="1" customWidth="1"/>
    <col min="2" max="2" width="26.375" customWidth="1"/>
    <col min="3" max="3" width="16.5" customWidth="1"/>
    <col min="4" max="4" width="17.75" customWidth="1"/>
    <col min="5" max="5" width="21.125" customWidth="1"/>
    <col min="6" max="7" width="15.375" customWidth="1"/>
    <col min="8" max="8" width="24.5" customWidth="1"/>
    <col min="9" max="9" width="24.625" customWidth="1"/>
    <col min="10" max="10" width="6.375" customWidth="1"/>
    <col min="11" max="11" width="25.375" customWidth="1"/>
    <col min="15" max="15" width="12.5" bestFit="1" customWidth="1"/>
  </cols>
  <sheetData>
    <row r="1" spans="1:11" x14ac:dyDescent="0.4">
      <c r="A1" t="s">
        <v>138</v>
      </c>
    </row>
    <row r="2" spans="1:11" s="52" customFormat="1" ht="18.75" customHeight="1" x14ac:dyDescent="0.4">
      <c r="A2" s="67"/>
      <c r="G2" s="68" t="s">
        <v>137</v>
      </c>
      <c r="H2" s="74"/>
      <c r="I2" s="74"/>
    </row>
    <row r="3" spans="1:11" s="52" customFormat="1" ht="18.75" customHeight="1" x14ac:dyDescent="0.4">
      <c r="A3" s="67"/>
      <c r="G3" s="69" t="s">
        <v>134</v>
      </c>
      <c r="H3" s="75"/>
      <c r="I3" s="75"/>
    </row>
    <row r="4" spans="1:11" s="52" customFormat="1" ht="18.75" customHeight="1" x14ac:dyDescent="0.4">
      <c r="A4" s="67"/>
      <c r="H4" s="75"/>
      <c r="I4" s="75"/>
    </row>
    <row r="5" spans="1:11" s="52" customFormat="1" ht="18.75" customHeight="1" x14ac:dyDescent="0.4">
      <c r="A5" s="67"/>
      <c r="G5" s="69" t="s">
        <v>135</v>
      </c>
      <c r="H5" s="75"/>
      <c r="I5" s="75"/>
    </row>
    <row r="6" spans="1:11" s="52" customFormat="1" ht="18.75" customHeight="1" x14ac:dyDescent="0.4">
      <c r="A6" s="67"/>
      <c r="G6" s="69" t="s">
        <v>136</v>
      </c>
      <c r="H6" s="75"/>
      <c r="I6" s="75"/>
    </row>
    <row r="7" spans="1:11" s="52" customFormat="1" ht="18.75" customHeight="1" x14ac:dyDescent="0.4">
      <c r="A7" s="67"/>
    </row>
    <row r="8" spans="1:11" x14ac:dyDescent="0.4">
      <c r="A8" t="s">
        <v>4</v>
      </c>
    </row>
    <row r="9" spans="1:11" x14ac:dyDescent="0.4">
      <c r="A9" s="35" t="s">
        <v>40</v>
      </c>
      <c r="B9" s="35" t="s">
        <v>39</v>
      </c>
      <c r="C9" s="36"/>
      <c r="D9" s="37"/>
      <c r="E9" s="76" t="s">
        <v>0</v>
      </c>
      <c r="F9" s="77"/>
      <c r="G9" s="78"/>
      <c r="H9" s="8" t="s">
        <v>7</v>
      </c>
    </row>
    <row r="10" spans="1:11" x14ac:dyDescent="0.4">
      <c r="A10" s="48">
        <v>1</v>
      </c>
      <c r="B10" s="44" t="s">
        <v>43</v>
      </c>
      <c r="C10" s="70" t="s">
        <v>44</v>
      </c>
      <c r="D10" s="72"/>
      <c r="E10" s="70" t="s">
        <v>45</v>
      </c>
      <c r="F10" s="71"/>
      <c r="G10" s="72"/>
      <c r="H10" s="43">
        <v>3784.32</v>
      </c>
      <c r="I10" s="41"/>
      <c r="J10" s="41"/>
      <c r="K10" s="42"/>
    </row>
    <row r="11" spans="1:11" x14ac:dyDescent="0.4">
      <c r="A11" s="49"/>
      <c r="B11" s="45"/>
      <c r="C11" s="70" t="s">
        <v>46</v>
      </c>
      <c r="D11" s="72"/>
      <c r="E11" s="70" t="s">
        <v>47</v>
      </c>
      <c r="F11" s="71"/>
      <c r="G11" s="72"/>
      <c r="H11" s="43">
        <v>1938.915</v>
      </c>
      <c r="I11" s="41"/>
      <c r="J11" s="41"/>
      <c r="K11" s="42"/>
    </row>
    <row r="12" spans="1:11" x14ac:dyDescent="0.4">
      <c r="A12" s="50"/>
      <c r="B12" s="46"/>
      <c r="C12" s="70" t="s">
        <v>48</v>
      </c>
      <c r="D12" s="72"/>
      <c r="E12" s="70" t="s">
        <v>49</v>
      </c>
      <c r="F12" s="71"/>
      <c r="G12" s="72"/>
      <c r="H12" s="43">
        <v>1417.0170000000001</v>
      </c>
      <c r="I12" s="41"/>
      <c r="J12" s="41"/>
      <c r="K12" s="42"/>
    </row>
    <row r="13" spans="1:11" x14ac:dyDescent="0.4">
      <c r="A13" s="51">
        <v>2</v>
      </c>
      <c r="B13" s="44" t="s">
        <v>50</v>
      </c>
      <c r="C13" s="70" t="s">
        <v>51</v>
      </c>
      <c r="D13" s="72"/>
      <c r="E13" s="70" t="s">
        <v>52</v>
      </c>
      <c r="F13" s="71"/>
      <c r="G13" s="72"/>
      <c r="H13" s="43">
        <v>864</v>
      </c>
      <c r="I13" s="41"/>
      <c r="J13" s="41"/>
      <c r="K13" s="42"/>
    </row>
    <row r="14" spans="1:11" ht="36.75" customHeight="1" x14ac:dyDescent="0.4">
      <c r="A14" s="51">
        <v>3</v>
      </c>
      <c r="B14" s="44" t="s">
        <v>53</v>
      </c>
      <c r="C14" s="70"/>
      <c r="D14" s="72"/>
      <c r="E14" s="70" t="s">
        <v>54</v>
      </c>
      <c r="F14" s="71"/>
      <c r="G14" s="72"/>
      <c r="H14" s="43">
        <v>360</v>
      </c>
      <c r="I14" s="41"/>
      <c r="J14" s="41"/>
      <c r="K14" s="42"/>
    </row>
    <row r="15" spans="1:11" ht="141.75" customHeight="1" x14ac:dyDescent="0.4">
      <c r="A15" s="51">
        <v>4</v>
      </c>
      <c r="B15" s="44" t="s">
        <v>55</v>
      </c>
      <c r="C15" s="70"/>
      <c r="D15" s="72"/>
      <c r="E15" s="70" t="s">
        <v>56</v>
      </c>
      <c r="F15" s="71"/>
      <c r="G15" s="72"/>
      <c r="H15" s="43">
        <v>933.18</v>
      </c>
      <c r="I15" s="41"/>
      <c r="J15" s="41"/>
      <c r="K15" s="42"/>
    </row>
    <row r="16" spans="1:11" x14ac:dyDescent="0.4">
      <c r="A16" s="48">
        <v>5</v>
      </c>
      <c r="B16" s="44" t="s">
        <v>57</v>
      </c>
      <c r="C16" s="70" t="s">
        <v>58</v>
      </c>
      <c r="D16" s="72"/>
      <c r="E16" s="70" t="s">
        <v>59</v>
      </c>
      <c r="F16" s="71"/>
      <c r="G16" s="72"/>
      <c r="H16" s="43">
        <v>18396</v>
      </c>
      <c r="I16" s="41"/>
      <c r="J16" s="41"/>
      <c r="K16" s="42"/>
    </row>
    <row r="17" spans="1:11" x14ac:dyDescent="0.4">
      <c r="A17" s="49"/>
      <c r="B17" s="45"/>
      <c r="C17" s="70" t="s">
        <v>60</v>
      </c>
      <c r="D17" s="72"/>
      <c r="E17" s="70" t="s">
        <v>61</v>
      </c>
      <c r="F17" s="71"/>
      <c r="G17" s="72"/>
      <c r="H17" s="43">
        <v>3661.68</v>
      </c>
      <c r="I17" s="41"/>
      <c r="J17" s="41"/>
      <c r="K17" s="42"/>
    </row>
    <row r="18" spans="1:11" x14ac:dyDescent="0.4">
      <c r="A18" s="49"/>
      <c r="B18" s="46"/>
      <c r="C18" s="70" t="s">
        <v>62</v>
      </c>
      <c r="D18" s="72"/>
      <c r="E18" s="70" t="s">
        <v>63</v>
      </c>
      <c r="F18" s="71"/>
      <c r="G18" s="72"/>
      <c r="H18" s="43">
        <v>5124.6000000000004</v>
      </c>
      <c r="I18" s="41"/>
      <c r="J18" s="41"/>
      <c r="K18" s="42"/>
    </row>
    <row r="19" spans="1:11" x14ac:dyDescent="0.4">
      <c r="A19" s="48">
        <v>6</v>
      </c>
      <c r="B19" s="44" t="s">
        <v>64</v>
      </c>
      <c r="C19" s="70" t="s">
        <v>65</v>
      </c>
      <c r="D19" s="72"/>
      <c r="E19" s="70" t="s">
        <v>66</v>
      </c>
      <c r="F19" s="71"/>
      <c r="G19" s="72"/>
      <c r="H19" s="43">
        <v>331.2</v>
      </c>
      <c r="I19" s="41"/>
      <c r="J19" s="41"/>
      <c r="K19" s="42"/>
    </row>
    <row r="20" spans="1:11" x14ac:dyDescent="0.4">
      <c r="A20" s="49"/>
      <c r="B20" s="45"/>
      <c r="C20" s="70" t="s">
        <v>67</v>
      </c>
      <c r="D20" s="72"/>
      <c r="E20" s="70" t="s">
        <v>66</v>
      </c>
      <c r="F20" s="71"/>
      <c r="G20" s="72"/>
      <c r="H20" s="43">
        <v>331.2</v>
      </c>
      <c r="I20" s="41"/>
      <c r="J20" s="41"/>
      <c r="K20" s="42"/>
    </row>
    <row r="21" spans="1:11" x14ac:dyDescent="0.4">
      <c r="A21" s="50"/>
      <c r="B21" s="46"/>
      <c r="C21" s="70" t="s">
        <v>68</v>
      </c>
      <c r="D21" s="72"/>
      <c r="E21" s="70" t="s">
        <v>69</v>
      </c>
      <c r="F21" s="71"/>
      <c r="G21" s="72"/>
      <c r="H21" s="43">
        <v>828</v>
      </c>
      <c r="I21" s="41"/>
      <c r="J21" s="41"/>
      <c r="K21" s="42"/>
    </row>
    <row r="22" spans="1:11" ht="57" customHeight="1" x14ac:dyDescent="0.4">
      <c r="A22" s="51">
        <v>7</v>
      </c>
      <c r="B22" s="44" t="s">
        <v>70</v>
      </c>
      <c r="C22" s="70"/>
      <c r="D22" s="72"/>
      <c r="E22" s="70" t="s">
        <v>71</v>
      </c>
      <c r="F22" s="71"/>
      <c r="G22" s="72"/>
      <c r="H22" s="43">
        <v>485.988</v>
      </c>
      <c r="I22" s="41"/>
      <c r="J22" s="41"/>
      <c r="K22" s="42"/>
    </row>
    <row r="23" spans="1:11" ht="49.5" customHeight="1" x14ac:dyDescent="0.4">
      <c r="A23" s="51">
        <v>8</v>
      </c>
      <c r="B23" s="44" t="s">
        <v>72</v>
      </c>
      <c r="C23" s="70"/>
      <c r="D23" s="72"/>
      <c r="E23" s="70" t="s">
        <v>73</v>
      </c>
      <c r="F23" s="71"/>
      <c r="G23" s="72"/>
      <c r="H23" s="43">
        <v>141.6</v>
      </c>
      <c r="I23" s="41"/>
      <c r="J23" s="41"/>
      <c r="K23" s="42"/>
    </row>
    <row r="24" spans="1:11" ht="36.75" customHeight="1" x14ac:dyDescent="0.4">
      <c r="A24" s="51">
        <v>9</v>
      </c>
      <c r="B24" s="44" t="s">
        <v>74</v>
      </c>
      <c r="C24" s="70"/>
      <c r="D24" s="72"/>
      <c r="E24" s="70" t="s">
        <v>75</v>
      </c>
      <c r="F24" s="71"/>
      <c r="G24" s="72"/>
      <c r="H24" s="43">
        <v>96.24</v>
      </c>
      <c r="I24" s="41"/>
      <c r="J24" s="41"/>
      <c r="K24" s="42"/>
    </row>
    <row r="25" spans="1:11" ht="138.4" customHeight="1" x14ac:dyDescent="0.4">
      <c r="A25" s="51">
        <v>10</v>
      </c>
      <c r="B25" s="44" t="s">
        <v>76</v>
      </c>
      <c r="C25" s="70"/>
      <c r="D25" s="72"/>
      <c r="E25" s="70" t="s">
        <v>77</v>
      </c>
      <c r="F25" s="71"/>
      <c r="G25" s="72"/>
      <c r="H25" s="43">
        <v>424.44</v>
      </c>
      <c r="I25" s="41"/>
      <c r="J25" s="41"/>
      <c r="K25" s="42"/>
    </row>
    <row r="26" spans="1:11" x14ac:dyDescent="0.4">
      <c r="A26" s="51">
        <v>11</v>
      </c>
      <c r="B26" s="44" t="s">
        <v>78</v>
      </c>
      <c r="C26" s="70" t="s">
        <v>79</v>
      </c>
      <c r="D26" s="72"/>
      <c r="E26" s="70" t="s">
        <v>80</v>
      </c>
      <c r="F26" s="71"/>
      <c r="G26" s="72"/>
      <c r="H26" s="43">
        <v>165</v>
      </c>
      <c r="I26" s="41"/>
      <c r="J26" s="41"/>
      <c r="K26" s="42"/>
    </row>
    <row r="27" spans="1:11" x14ac:dyDescent="0.4">
      <c r="A27" s="51">
        <v>12</v>
      </c>
      <c r="B27" s="44" t="s">
        <v>81</v>
      </c>
      <c r="C27" s="70"/>
      <c r="D27" s="72"/>
      <c r="E27" s="70" t="s">
        <v>82</v>
      </c>
      <c r="F27" s="71"/>
      <c r="G27" s="72"/>
      <c r="H27" s="43">
        <v>60</v>
      </c>
      <c r="I27" s="41"/>
      <c r="J27" s="41"/>
      <c r="K27" s="42"/>
    </row>
    <row r="28" spans="1:11" ht="36.75" customHeight="1" x14ac:dyDescent="0.4">
      <c r="A28" s="51">
        <v>13</v>
      </c>
      <c r="B28" s="44" t="s">
        <v>83</v>
      </c>
      <c r="C28" s="70"/>
      <c r="D28" s="72"/>
      <c r="E28" s="70" t="s">
        <v>84</v>
      </c>
      <c r="F28" s="71"/>
      <c r="G28" s="72"/>
      <c r="H28" s="43">
        <v>66</v>
      </c>
      <c r="I28" s="41"/>
      <c r="J28" s="41"/>
      <c r="K28" s="42"/>
    </row>
    <row r="29" spans="1:11" x14ac:dyDescent="0.4">
      <c r="A29" s="51">
        <v>14</v>
      </c>
      <c r="B29" s="44" t="s">
        <v>85</v>
      </c>
      <c r="C29" s="70"/>
      <c r="D29" s="72"/>
      <c r="E29" s="70" t="s">
        <v>86</v>
      </c>
      <c r="F29" s="71"/>
      <c r="G29" s="72"/>
      <c r="H29" s="43">
        <v>0</v>
      </c>
      <c r="I29" s="41"/>
      <c r="J29" s="41"/>
      <c r="K29" s="42"/>
    </row>
    <row r="30" spans="1:11" x14ac:dyDescent="0.4">
      <c r="A30" s="51">
        <v>15</v>
      </c>
      <c r="B30" s="44" t="s">
        <v>87</v>
      </c>
      <c r="C30" s="70"/>
      <c r="D30" s="72"/>
      <c r="E30" s="70" t="s">
        <v>88</v>
      </c>
      <c r="F30" s="71"/>
      <c r="G30" s="72"/>
      <c r="H30" s="43">
        <v>840.96</v>
      </c>
      <c r="I30" s="41"/>
      <c r="J30" s="41"/>
      <c r="K30" s="42"/>
    </row>
    <row r="31" spans="1:11" ht="101.85" customHeight="1" x14ac:dyDescent="0.4">
      <c r="A31" s="48">
        <v>16</v>
      </c>
      <c r="B31" s="44" t="s">
        <v>89</v>
      </c>
      <c r="C31" s="70" t="s">
        <v>90</v>
      </c>
      <c r="D31" s="72"/>
      <c r="E31" s="70" t="s">
        <v>91</v>
      </c>
      <c r="F31" s="71"/>
      <c r="G31" s="72"/>
      <c r="H31" s="43">
        <v>4257</v>
      </c>
      <c r="I31" s="41"/>
      <c r="J31" s="41"/>
      <c r="K31" s="42"/>
    </row>
    <row r="32" spans="1:11" ht="36.75" customHeight="1" x14ac:dyDescent="0.4">
      <c r="A32" s="49"/>
      <c r="B32" s="45"/>
      <c r="C32" s="70" t="s">
        <v>92</v>
      </c>
      <c r="D32" s="72"/>
      <c r="E32" s="70" t="s">
        <v>93</v>
      </c>
      <c r="F32" s="71"/>
      <c r="G32" s="72"/>
      <c r="H32" s="43">
        <v>696</v>
      </c>
      <c r="I32" s="41"/>
      <c r="J32" s="41"/>
      <c r="K32" s="42"/>
    </row>
    <row r="33" spans="1:11" ht="36.75" customHeight="1" x14ac:dyDescent="0.4">
      <c r="A33" s="49"/>
      <c r="B33" s="45"/>
      <c r="C33" s="70" t="s">
        <v>94</v>
      </c>
      <c r="D33" s="72"/>
      <c r="E33" s="70" t="s">
        <v>95</v>
      </c>
      <c r="F33" s="71"/>
      <c r="G33" s="72"/>
      <c r="H33" s="43">
        <v>132</v>
      </c>
      <c r="I33" s="41"/>
      <c r="J33" s="41"/>
      <c r="K33" s="42"/>
    </row>
    <row r="34" spans="1:11" ht="36.75" customHeight="1" x14ac:dyDescent="0.4">
      <c r="A34" s="50"/>
      <c r="B34" s="46"/>
      <c r="C34" s="70" t="s">
        <v>96</v>
      </c>
      <c r="D34" s="72"/>
      <c r="E34" s="70" t="s">
        <v>97</v>
      </c>
      <c r="F34" s="71"/>
      <c r="G34" s="72"/>
      <c r="H34" s="43">
        <v>1488</v>
      </c>
      <c r="I34" s="41"/>
      <c r="J34" s="41"/>
      <c r="K34" s="42"/>
    </row>
    <row r="35" spans="1:11" ht="36.75" customHeight="1" x14ac:dyDescent="0.4">
      <c r="A35" s="48">
        <v>17</v>
      </c>
      <c r="B35" s="44" t="s">
        <v>98</v>
      </c>
      <c r="C35" s="70" t="s">
        <v>99</v>
      </c>
      <c r="D35" s="72"/>
      <c r="E35" s="70" t="s">
        <v>100</v>
      </c>
      <c r="F35" s="71"/>
      <c r="G35" s="72"/>
      <c r="H35" s="43">
        <v>272.39999999999998</v>
      </c>
      <c r="I35" s="41"/>
      <c r="J35" s="41"/>
      <c r="K35" s="42"/>
    </row>
    <row r="36" spans="1:11" ht="36.75" customHeight="1" x14ac:dyDescent="0.4">
      <c r="A36" s="49"/>
      <c r="B36" s="46"/>
      <c r="C36" s="70" t="s">
        <v>101</v>
      </c>
      <c r="D36" s="72"/>
      <c r="E36" s="70" t="s">
        <v>102</v>
      </c>
      <c r="F36" s="71"/>
      <c r="G36" s="72"/>
      <c r="H36" s="43">
        <v>4.32</v>
      </c>
      <c r="I36" s="41"/>
      <c r="J36" s="41"/>
      <c r="K36" s="42"/>
    </row>
    <row r="37" spans="1:11" ht="136.9" customHeight="1" x14ac:dyDescent="0.4">
      <c r="A37" s="51">
        <v>18</v>
      </c>
      <c r="B37" s="44" t="s">
        <v>103</v>
      </c>
      <c r="C37" s="70" t="s">
        <v>104</v>
      </c>
      <c r="D37" s="72"/>
      <c r="E37" s="70" t="s">
        <v>105</v>
      </c>
      <c r="F37" s="71"/>
      <c r="G37" s="72"/>
      <c r="H37" s="43">
        <v>3346.32</v>
      </c>
      <c r="I37" s="41"/>
      <c r="J37" s="41"/>
      <c r="K37" s="42"/>
    </row>
    <row r="38" spans="1:11" ht="62.25" customHeight="1" x14ac:dyDescent="0.4">
      <c r="A38" s="51">
        <v>19</v>
      </c>
      <c r="B38" s="47" t="s">
        <v>106</v>
      </c>
      <c r="C38" s="70"/>
      <c r="D38" s="72"/>
      <c r="E38" s="70" t="s">
        <v>107</v>
      </c>
      <c r="F38" s="71"/>
      <c r="G38" s="72"/>
      <c r="H38" s="43">
        <v>1779.6</v>
      </c>
      <c r="I38" s="41"/>
      <c r="J38" s="41"/>
      <c r="K38" s="42"/>
    </row>
    <row r="39" spans="1:11" ht="69.75" customHeight="1" x14ac:dyDescent="0.4">
      <c r="A39" s="51">
        <v>20</v>
      </c>
      <c r="B39" s="44" t="s">
        <v>108</v>
      </c>
      <c r="C39" s="70"/>
      <c r="D39" s="72"/>
      <c r="E39" s="70" t="s">
        <v>109</v>
      </c>
      <c r="F39" s="71"/>
      <c r="G39" s="72"/>
      <c r="H39" s="43">
        <v>204</v>
      </c>
      <c r="I39" s="41"/>
      <c r="J39" s="41"/>
      <c r="K39" s="42"/>
    </row>
    <row r="40" spans="1:11" ht="39" customHeight="1" x14ac:dyDescent="0.4">
      <c r="A40" s="51">
        <v>21</v>
      </c>
      <c r="B40" s="44" t="s">
        <v>110</v>
      </c>
      <c r="C40" s="70"/>
      <c r="D40" s="72"/>
      <c r="E40" s="70" t="s">
        <v>111</v>
      </c>
      <c r="F40" s="71"/>
      <c r="G40" s="72"/>
      <c r="H40" s="43">
        <v>540</v>
      </c>
      <c r="I40" s="41"/>
      <c r="J40" s="41"/>
      <c r="K40" s="42"/>
    </row>
    <row r="41" spans="1:11" ht="79.5" customHeight="1" x14ac:dyDescent="0.4">
      <c r="A41" s="51">
        <v>22</v>
      </c>
      <c r="B41" s="44" t="s">
        <v>26</v>
      </c>
      <c r="C41" s="70"/>
      <c r="D41" s="72"/>
      <c r="E41" s="70" t="s">
        <v>112</v>
      </c>
      <c r="F41" s="71"/>
      <c r="G41" s="72"/>
      <c r="H41" s="43">
        <v>10031.280000000001</v>
      </c>
      <c r="I41" s="41"/>
      <c r="J41" s="41"/>
      <c r="K41" s="42"/>
    </row>
    <row r="42" spans="1:11" ht="39.4" customHeight="1" x14ac:dyDescent="0.4">
      <c r="A42" s="51">
        <v>23</v>
      </c>
      <c r="B42" s="44" t="s">
        <v>27</v>
      </c>
      <c r="C42" s="70" t="s">
        <v>38</v>
      </c>
      <c r="D42" s="72"/>
      <c r="E42" s="70" t="s">
        <v>113</v>
      </c>
      <c r="F42" s="71"/>
      <c r="G42" s="72"/>
      <c r="H42" s="43">
        <v>3070.8</v>
      </c>
      <c r="I42" s="41"/>
      <c r="J42" s="41"/>
      <c r="K42" s="42"/>
    </row>
    <row r="43" spans="1:11" x14ac:dyDescent="0.4">
      <c r="A43" s="51">
        <v>24</v>
      </c>
      <c r="B43" s="44" t="s">
        <v>28</v>
      </c>
      <c r="C43" s="70"/>
      <c r="D43" s="72"/>
      <c r="E43" s="93" t="s">
        <v>114</v>
      </c>
      <c r="F43" s="94"/>
      <c r="G43" s="95"/>
      <c r="H43" s="105">
        <v>6607.2060000000001</v>
      </c>
      <c r="I43" s="41"/>
      <c r="J43" s="41"/>
      <c r="K43" s="42"/>
    </row>
    <row r="44" spans="1:11" x14ac:dyDescent="0.4">
      <c r="A44" s="51">
        <v>25</v>
      </c>
      <c r="B44" s="44" t="s">
        <v>29</v>
      </c>
      <c r="C44" s="70"/>
      <c r="D44" s="72"/>
      <c r="E44" s="96"/>
      <c r="F44" s="97"/>
      <c r="G44" s="98"/>
      <c r="H44" s="106"/>
      <c r="I44" s="41"/>
      <c r="J44" s="41"/>
      <c r="K44" s="42"/>
    </row>
    <row r="45" spans="1:11" x14ac:dyDescent="0.4">
      <c r="A45" s="51">
        <v>26</v>
      </c>
      <c r="B45" s="44" t="s">
        <v>30</v>
      </c>
      <c r="C45" s="70"/>
      <c r="D45" s="72"/>
      <c r="E45" s="96"/>
      <c r="F45" s="97"/>
      <c r="G45" s="98"/>
      <c r="H45" s="106"/>
      <c r="I45" s="41"/>
      <c r="J45" s="41"/>
      <c r="K45" s="42"/>
    </row>
    <row r="46" spans="1:11" x14ac:dyDescent="0.4">
      <c r="A46" s="51">
        <v>27</v>
      </c>
      <c r="B46" s="44" t="s">
        <v>31</v>
      </c>
      <c r="C46" s="70"/>
      <c r="D46" s="72"/>
      <c r="E46" s="96"/>
      <c r="F46" s="97"/>
      <c r="G46" s="98"/>
      <c r="H46" s="106"/>
      <c r="I46" s="41"/>
      <c r="J46" s="41"/>
      <c r="K46" s="42"/>
    </row>
    <row r="47" spans="1:11" x14ac:dyDescent="0.4">
      <c r="A47" s="51">
        <v>28</v>
      </c>
      <c r="B47" s="44" t="s">
        <v>32</v>
      </c>
      <c r="C47" s="70"/>
      <c r="D47" s="72"/>
      <c r="E47" s="96"/>
      <c r="F47" s="97"/>
      <c r="G47" s="98"/>
      <c r="H47" s="106"/>
      <c r="I47" s="41"/>
      <c r="J47" s="41"/>
      <c r="K47" s="42"/>
    </row>
    <row r="48" spans="1:11" x14ac:dyDescent="0.4">
      <c r="A48" s="51">
        <v>29</v>
      </c>
      <c r="B48" s="44" t="s">
        <v>33</v>
      </c>
      <c r="C48" s="70"/>
      <c r="D48" s="72"/>
      <c r="E48" s="96"/>
      <c r="F48" s="97"/>
      <c r="G48" s="98"/>
      <c r="H48" s="106"/>
      <c r="I48" s="41"/>
      <c r="J48" s="41"/>
      <c r="K48" s="42"/>
    </row>
    <row r="49" spans="1:15" x14ac:dyDescent="0.4">
      <c r="A49" s="51">
        <v>30</v>
      </c>
      <c r="B49" s="44" t="s">
        <v>34</v>
      </c>
      <c r="C49" s="70"/>
      <c r="D49" s="72"/>
      <c r="E49" s="96"/>
      <c r="F49" s="97"/>
      <c r="G49" s="98"/>
      <c r="H49" s="106"/>
      <c r="I49" s="41"/>
      <c r="J49" s="41"/>
      <c r="K49" s="42"/>
    </row>
    <row r="50" spans="1:15" x14ac:dyDescent="0.4">
      <c r="A50" s="51">
        <v>31</v>
      </c>
      <c r="B50" s="44" t="s">
        <v>35</v>
      </c>
      <c r="C50" s="70"/>
      <c r="D50" s="72"/>
      <c r="E50" s="96"/>
      <c r="F50" s="97"/>
      <c r="G50" s="98"/>
      <c r="H50" s="106"/>
      <c r="I50" s="41"/>
      <c r="J50" s="41"/>
      <c r="K50" s="42"/>
    </row>
    <row r="51" spans="1:15" x14ac:dyDescent="0.4">
      <c r="A51" s="51">
        <v>32</v>
      </c>
      <c r="B51" s="44" t="s">
        <v>36</v>
      </c>
      <c r="C51" s="70"/>
      <c r="D51" s="72"/>
      <c r="E51" s="96"/>
      <c r="F51" s="97"/>
      <c r="G51" s="98"/>
      <c r="H51" s="106"/>
      <c r="I51" s="41"/>
      <c r="J51" s="41"/>
      <c r="K51" s="42"/>
    </row>
    <row r="52" spans="1:15" x14ac:dyDescent="0.4">
      <c r="A52" s="51">
        <v>33</v>
      </c>
      <c r="B52" s="47" t="s">
        <v>37</v>
      </c>
      <c r="C52" s="70"/>
      <c r="D52" s="72"/>
      <c r="E52" s="99"/>
      <c r="F52" s="100"/>
      <c r="G52" s="101"/>
      <c r="H52" s="107"/>
      <c r="I52" s="41"/>
      <c r="J52" s="41"/>
      <c r="K52" s="42"/>
    </row>
    <row r="53" spans="1:15" x14ac:dyDescent="0.4">
      <c r="B53" s="7"/>
      <c r="C53" s="7"/>
      <c r="D53" s="7"/>
      <c r="E53" s="9"/>
      <c r="F53" s="9"/>
      <c r="G53" s="9"/>
      <c r="H53" s="12" t="s">
        <v>10</v>
      </c>
      <c r="I53" s="7"/>
      <c r="J53" s="7"/>
      <c r="K53" s="7"/>
    </row>
    <row r="54" spans="1:15" ht="39" customHeight="1" x14ac:dyDescent="0.4">
      <c r="C54" s="1"/>
      <c r="D54" s="21"/>
      <c r="E54" s="2"/>
      <c r="F54" s="2"/>
      <c r="G54" s="2"/>
      <c r="H54" s="3"/>
    </row>
    <row r="55" spans="1:15" ht="37.5" x14ac:dyDescent="0.4">
      <c r="A55" s="87" t="s">
        <v>14</v>
      </c>
      <c r="B55" s="87"/>
      <c r="C55" s="13" t="s">
        <v>9</v>
      </c>
      <c r="D55" s="13" t="s">
        <v>17</v>
      </c>
      <c r="E55" s="24" t="s">
        <v>133</v>
      </c>
      <c r="F55" s="13" t="s">
        <v>3</v>
      </c>
      <c r="G55" s="15" t="s">
        <v>15</v>
      </c>
      <c r="H55" s="15" t="s">
        <v>16</v>
      </c>
      <c r="I55" s="28" t="s">
        <v>21</v>
      </c>
    </row>
    <row r="56" spans="1:15" ht="17.649999999999999" customHeight="1" x14ac:dyDescent="0.4">
      <c r="A56" s="88" t="s">
        <v>41</v>
      </c>
      <c r="B56" s="88"/>
      <c r="C56" s="14" t="s">
        <v>8</v>
      </c>
      <c r="D56" s="39">
        <f>SUM(H10:H52)</f>
        <v>72679.265999999989</v>
      </c>
      <c r="E56" s="109">
        <f>IF(G56="切り上げ",ROUNDUP((D56+D57)*149,H56),IF(G56="切り捨て",ROUNDDOWN((D56+D57)*149,H56),IF(G56="四捨五入",ROUND((D56+D57)*149,H56),"")))</f>
        <v>11912130.710000001</v>
      </c>
      <c r="F56" s="108">
        <v>1</v>
      </c>
      <c r="G56" s="103" t="s">
        <v>22</v>
      </c>
      <c r="H56" s="104">
        <v>2</v>
      </c>
      <c r="I56" s="73"/>
    </row>
    <row r="57" spans="1:15" x14ac:dyDescent="0.4">
      <c r="A57" s="88"/>
      <c r="B57" s="88"/>
      <c r="C57" s="14" t="s">
        <v>6</v>
      </c>
      <c r="D57" s="39">
        <f>ROUNDDOWN(D56*0.1,2)</f>
        <v>7267.92</v>
      </c>
      <c r="E57" s="109"/>
      <c r="F57" s="108"/>
      <c r="G57" s="103"/>
      <c r="H57" s="104"/>
      <c r="I57" s="73"/>
    </row>
    <row r="58" spans="1:15" x14ac:dyDescent="0.4">
      <c r="A58" s="88"/>
      <c r="B58" s="88"/>
      <c r="C58" s="23" t="s">
        <v>13</v>
      </c>
      <c r="D58" s="17"/>
      <c r="E58" s="30">
        <f>IF(I58="1)米ドル",IF(G58="切り上げ",-ROUNDUP((D56+D57)*149*(1-F56),H58),IF(G58="切り捨て",-ROUNDDOWN((D56+D57)*149*(1-F56),H58),IF(G58="四捨五入",-ROUND((D56+D57)*149*(1-F56),H58),""))),IF(I58="2)円貨",IF(G58="切り上げ",-ROUNDUP(E56*(1-F56),H58),IF(G58="切り捨て",-ROUNDDOWN(E56*(1-F56),H58),IF(G58="四捨五入",-ROUND(E56*(1-F56),H58),""))),""))</f>
        <v>0</v>
      </c>
      <c r="F58" s="17"/>
      <c r="G58" s="19" t="s">
        <v>22</v>
      </c>
      <c r="H58" s="34">
        <v>2</v>
      </c>
      <c r="I58" s="18" t="s">
        <v>23</v>
      </c>
    </row>
    <row r="59" spans="1:15" s="40" customFormat="1" x14ac:dyDescent="0.4">
      <c r="A59" s="88" t="s">
        <v>115</v>
      </c>
      <c r="B59" s="88"/>
      <c r="C59" s="54" t="s">
        <v>139</v>
      </c>
      <c r="D59" s="39">
        <v>5796.3030200000003</v>
      </c>
      <c r="E59" s="61">
        <v>863649.15</v>
      </c>
      <c r="F59" s="59">
        <v>1</v>
      </c>
      <c r="G59" s="81" t="s">
        <v>116</v>
      </c>
      <c r="H59" s="82"/>
      <c r="I59" s="60" t="s">
        <v>116</v>
      </c>
    </row>
    <row r="60" spans="1:15" s="40" customFormat="1" x14ac:dyDescent="0.4">
      <c r="A60" s="88"/>
      <c r="B60" s="88"/>
      <c r="C60" s="58" t="s">
        <v>117</v>
      </c>
      <c r="D60" s="56"/>
      <c r="E60" s="65">
        <f>IF(F59&lt;&gt;0,IF(I58="1)米ドル",IF(G58="切り上げ",-ROUNDUP(D59*149*(1-F59),H58),IF(G58="切り捨て",-ROUNDDOWN(D59*149*(1-F59),H58),IF(G58="四捨五入",-ROUND(D59*149*(1-F59),H58),""))),IF(I58="2)円貨",IF(G58="切り上げ",-ROUNDUP(E59*(1-F59),H58),IF(G58="切り捨て",-ROUNDDOWN(E59*(1-F59),H58),IF(G58="四捨五入",-ROUND(E59*(1-F59),H58),""))),"")),-863649.15)</f>
        <v>0</v>
      </c>
      <c r="F60" s="85"/>
      <c r="G60" s="83"/>
      <c r="H60" s="84"/>
      <c r="I60" s="79"/>
    </row>
    <row r="61" spans="1:15" s="40" customFormat="1" x14ac:dyDescent="0.4">
      <c r="A61" s="88"/>
      <c r="B61" s="88"/>
      <c r="C61" s="55" t="s">
        <v>118</v>
      </c>
      <c r="D61" s="63">
        <v>0</v>
      </c>
      <c r="E61" s="64" t="str">
        <f>IF(D61&lt;&gt;0,IF(G61="切り上げ",ROUNDUP(D61*149,H61),IF(G61="切り捨て",ROUNDDOWN(D61*149,H61),IF(G61="四捨五入",ROUND(D61*149,H61),""))),"")</f>
        <v/>
      </c>
      <c r="F61" s="85"/>
      <c r="G61" s="57" t="s">
        <v>22</v>
      </c>
      <c r="H61" s="62">
        <v>2</v>
      </c>
      <c r="I61" s="80"/>
    </row>
    <row r="62" spans="1:15" ht="39" customHeight="1" x14ac:dyDescent="0.4">
      <c r="G62" s="102" t="s">
        <v>18</v>
      </c>
      <c r="H62" s="102"/>
      <c r="I62" s="102"/>
      <c r="M62" s="7"/>
      <c r="N62" s="7"/>
      <c r="O62" s="7"/>
    </row>
    <row r="63" spans="1:15" x14ac:dyDescent="0.4">
      <c r="E63" s="66"/>
      <c r="G63" s="10"/>
      <c r="H63" s="10"/>
      <c r="I63" s="31"/>
    </row>
    <row r="64" spans="1:15" ht="20.85" customHeight="1" x14ac:dyDescent="0.4">
      <c r="H64" s="31"/>
      <c r="I64" s="31"/>
      <c r="K64" s="31"/>
    </row>
    <row r="65" spans="1:11" x14ac:dyDescent="0.4">
      <c r="E65" s="11"/>
      <c r="G65" s="13" t="s">
        <v>11</v>
      </c>
      <c r="I65" s="31"/>
      <c r="J65" s="31"/>
      <c r="K65" s="31"/>
    </row>
    <row r="66" spans="1:11" ht="18" customHeight="1" thickBot="1" x14ac:dyDescent="0.45">
      <c r="F66" s="16" t="s">
        <v>5</v>
      </c>
      <c r="G66" s="20" t="s">
        <v>22</v>
      </c>
      <c r="H66" s="29">
        <f>IF(G66="切り上げ",ROUNDUP(SUM(E56:E61),0),IF(G66="切り捨て",ROUNDDOWN(SUM(E56:E61),0),IF(G66="四捨五入",ROUND(SUM(E56:E61),0),0)))</f>
        <v>12775779</v>
      </c>
      <c r="I66" s="25" t="s">
        <v>25</v>
      </c>
      <c r="J66" s="11"/>
      <c r="K66" s="11"/>
    </row>
    <row r="67" spans="1:11" ht="19.5" thickTop="1" x14ac:dyDescent="0.4">
      <c r="H67" s="12" t="s">
        <v>20</v>
      </c>
    </row>
    <row r="68" spans="1:11" ht="39" customHeight="1" x14ac:dyDescent="0.4">
      <c r="A68" s="92" t="s">
        <v>42</v>
      </c>
      <c r="B68" s="92"/>
      <c r="C68" s="92"/>
      <c r="D68" s="21"/>
      <c r="E68" s="52"/>
      <c r="F68" s="52"/>
      <c r="G68" s="2"/>
      <c r="H68" s="3"/>
    </row>
    <row r="69" spans="1:11" ht="37.5" x14ac:dyDescent="0.4">
      <c r="A69" s="87" t="s">
        <v>1</v>
      </c>
      <c r="B69" s="87"/>
      <c r="C69" s="22" t="s">
        <v>12</v>
      </c>
      <c r="E69" s="52"/>
      <c r="F69" s="52"/>
    </row>
    <row r="70" spans="1:11" ht="17.649999999999999" customHeight="1" x14ac:dyDescent="0.4">
      <c r="A70" s="89" t="s">
        <v>120</v>
      </c>
      <c r="B70" s="89"/>
      <c r="C70" s="6">
        <v>0</v>
      </c>
      <c r="E70" s="52"/>
      <c r="F70" s="52"/>
    </row>
    <row r="71" spans="1:11" x14ac:dyDescent="0.4">
      <c r="A71" s="90" t="s">
        <v>121</v>
      </c>
      <c r="B71" s="91"/>
      <c r="C71" s="53">
        <v>0</v>
      </c>
      <c r="E71" s="52"/>
      <c r="F71" s="52"/>
    </row>
    <row r="72" spans="1:11" s="52" customFormat="1" x14ac:dyDescent="0.4">
      <c r="A72" s="90" t="s">
        <v>122</v>
      </c>
      <c r="B72" s="91"/>
      <c r="C72" s="53">
        <v>0</v>
      </c>
    </row>
    <row r="73" spans="1:11" s="52" customFormat="1" x14ac:dyDescent="0.4">
      <c r="A73" s="90" t="s">
        <v>123</v>
      </c>
      <c r="B73" s="91"/>
      <c r="C73" s="53">
        <v>0</v>
      </c>
    </row>
    <row r="74" spans="1:11" s="52" customFormat="1" x14ac:dyDescent="0.4">
      <c r="A74" s="90" t="s">
        <v>124</v>
      </c>
      <c r="B74" s="91"/>
      <c r="C74" s="53">
        <v>0</v>
      </c>
    </row>
    <row r="75" spans="1:11" s="52" customFormat="1" x14ac:dyDescent="0.4">
      <c r="A75" s="90" t="s">
        <v>125</v>
      </c>
      <c r="B75" s="91"/>
      <c r="C75" s="53">
        <v>0</v>
      </c>
    </row>
    <row r="76" spans="1:11" s="52" customFormat="1" x14ac:dyDescent="0.4">
      <c r="A76" s="90" t="s">
        <v>126</v>
      </c>
      <c r="B76" s="91"/>
      <c r="C76" s="53">
        <v>0</v>
      </c>
    </row>
    <row r="77" spans="1:11" s="52" customFormat="1" x14ac:dyDescent="0.4">
      <c r="A77" s="90" t="s">
        <v>127</v>
      </c>
      <c r="B77" s="91"/>
      <c r="C77" s="53">
        <v>0</v>
      </c>
    </row>
    <row r="78" spans="1:11" s="52" customFormat="1" x14ac:dyDescent="0.4">
      <c r="A78" s="90" t="s">
        <v>128</v>
      </c>
      <c r="B78" s="91"/>
      <c r="C78" s="53">
        <v>0</v>
      </c>
    </row>
    <row r="79" spans="1:11" s="52" customFormat="1" x14ac:dyDescent="0.4">
      <c r="A79" s="89" t="s">
        <v>129</v>
      </c>
      <c r="B79" s="89"/>
      <c r="C79" s="53">
        <v>0</v>
      </c>
    </row>
    <row r="80" spans="1:11" s="52" customFormat="1" x14ac:dyDescent="0.4">
      <c r="A80" s="89" t="s">
        <v>130</v>
      </c>
      <c r="B80" s="89"/>
      <c r="C80" s="53">
        <v>0</v>
      </c>
    </row>
    <row r="81" spans="1:9" s="52" customFormat="1" x14ac:dyDescent="0.4">
      <c r="A81" s="89" t="s">
        <v>131</v>
      </c>
      <c r="B81" s="89"/>
      <c r="C81" s="53">
        <v>0</v>
      </c>
    </row>
    <row r="82" spans="1:9" x14ac:dyDescent="0.4">
      <c r="A82" s="89" t="s">
        <v>132</v>
      </c>
      <c r="B82" s="89"/>
      <c r="C82" s="53">
        <v>0</v>
      </c>
      <c r="F82" s="52"/>
      <c r="G82" s="52"/>
    </row>
    <row r="83" spans="1:9" x14ac:dyDescent="0.4">
      <c r="E83" s="52"/>
      <c r="F83" s="52"/>
      <c r="G83" s="52"/>
    </row>
    <row r="84" spans="1:9" ht="19.5" thickBot="1" x14ac:dyDescent="0.45">
      <c r="A84" s="86" t="s">
        <v>2</v>
      </c>
      <c r="B84" s="86"/>
      <c r="C84" s="5">
        <f>SUM(C70:C82)</f>
        <v>0</v>
      </c>
      <c r="D84" s="4" t="s">
        <v>24</v>
      </c>
      <c r="E84" s="52"/>
      <c r="F84" s="52"/>
      <c r="G84" s="52"/>
    </row>
    <row r="85" spans="1:9" ht="19.5" thickTop="1" x14ac:dyDescent="0.4"/>
    <row r="86" spans="1:9" x14ac:dyDescent="0.35">
      <c r="F86" s="11"/>
      <c r="G86" s="11"/>
      <c r="H86" s="11"/>
      <c r="I86" s="27" t="s">
        <v>19</v>
      </c>
    </row>
    <row r="87" spans="1:9" x14ac:dyDescent="0.4">
      <c r="F87" s="38" t="s">
        <v>119</v>
      </c>
      <c r="G87" s="32"/>
      <c r="H87" s="33"/>
      <c r="I87" s="26">
        <f>H66+C84</f>
        <v>12775779</v>
      </c>
    </row>
  </sheetData>
  <mergeCells count="112">
    <mergeCell ref="C30:D30"/>
    <mergeCell ref="C31:D31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C21:D21"/>
    <mergeCell ref="C22:D22"/>
    <mergeCell ref="C17:D17"/>
    <mergeCell ref="C23:D23"/>
    <mergeCell ref="C24:D24"/>
    <mergeCell ref="C25:D25"/>
    <mergeCell ref="C18:D18"/>
    <mergeCell ref="C19:D19"/>
    <mergeCell ref="E38:G38"/>
    <mergeCell ref="E39:G39"/>
    <mergeCell ref="E41:G41"/>
    <mergeCell ref="E40:G40"/>
    <mergeCell ref="E42:G42"/>
    <mergeCell ref="F56:F57"/>
    <mergeCell ref="E56:E57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43:G52"/>
    <mergeCell ref="C52:D52"/>
    <mergeCell ref="A59:B61"/>
    <mergeCell ref="A72:B72"/>
    <mergeCell ref="A73:B73"/>
    <mergeCell ref="A74:B74"/>
    <mergeCell ref="A75:B75"/>
    <mergeCell ref="A76:B76"/>
    <mergeCell ref="A77:B77"/>
    <mergeCell ref="G62:I62"/>
    <mergeCell ref="G56:G57"/>
    <mergeCell ref="H56:H57"/>
    <mergeCell ref="H43:H52"/>
    <mergeCell ref="C43:D43"/>
    <mergeCell ref="A84:B84"/>
    <mergeCell ref="A55:B55"/>
    <mergeCell ref="A56:B58"/>
    <mergeCell ref="A69:B69"/>
    <mergeCell ref="A70:B70"/>
    <mergeCell ref="A71:B71"/>
    <mergeCell ref="A82:B82"/>
    <mergeCell ref="A68:C68"/>
    <mergeCell ref="A78:B78"/>
    <mergeCell ref="A79:B79"/>
    <mergeCell ref="A81:B81"/>
    <mergeCell ref="A80:B80"/>
    <mergeCell ref="E13:G13"/>
    <mergeCell ref="C20:D20"/>
    <mergeCell ref="C26:D26"/>
    <mergeCell ref="C27:D27"/>
    <mergeCell ref="C29:D29"/>
    <mergeCell ref="C28:D28"/>
    <mergeCell ref="I60:I61"/>
    <mergeCell ref="G59:H60"/>
    <mergeCell ref="F60:F61"/>
    <mergeCell ref="C32:D32"/>
    <mergeCell ref="C33:D33"/>
    <mergeCell ref="C41:D41"/>
    <mergeCell ref="C47:D47"/>
    <mergeCell ref="C48:D48"/>
    <mergeCell ref="C45:D45"/>
    <mergeCell ref="C46:D46"/>
    <mergeCell ref="C37:D37"/>
    <mergeCell ref="C38:D38"/>
    <mergeCell ref="C49:D49"/>
    <mergeCell ref="C50:D50"/>
    <mergeCell ref="C51:D51"/>
    <mergeCell ref="C39:D39"/>
    <mergeCell ref="C40:D40"/>
    <mergeCell ref="C42:D42"/>
    <mergeCell ref="E14:G14"/>
    <mergeCell ref="C44:D44"/>
    <mergeCell ref="C34:D34"/>
    <mergeCell ref="C35:D35"/>
    <mergeCell ref="C36:D36"/>
    <mergeCell ref="I56:I57"/>
    <mergeCell ref="H2:I2"/>
    <mergeCell ref="H3:I3"/>
    <mergeCell ref="H4:I4"/>
    <mergeCell ref="H5:I5"/>
    <mergeCell ref="H6:I6"/>
    <mergeCell ref="C13:D13"/>
    <mergeCell ref="C14:D14"/>
    <mergeCell ref="C15:D15"/>
    <mergeCell ref="C16:D16"/>
    <mergeCell ref="E15:G15"/>
    <mergeCell ref="E16:G16"/>
    <mergeCell ref="C10:D10"/>
    <mergeCell ref="E10:G10"/>
    <mergeCell ref="C11:D11"/>
    <mergeCell ref="C12:D12"/>
    <mergeCell ref="E11:G11"/>
    <mergeCell ref="E12:G12"/>
    <mergeCell ref="E9:G9"/>
  </mergeCells>
  <phoneticPr fontId="1"/>
  <dataValidations count="2">
    <dataValidation type="list" allowBlank="1" showInputMessage="1" showErrorMessage="1" sqref="I58:I61" xr:uid="{BD5AEC9B-F64D-4BBB-B626-071C393AB6A7}">
      <formula1>"1)米ドル,2)円貨"</formula1>
    </dataValidation>
    <dataValidation type="list" allowBlank="1" showInputMessage="1" showErrorMessage="1" sqref="G56 G58:G61 G66" xr:uid="{DD637E7B-472C-4B36-BA79-1CA6B5905791}">
      <formula1>"切り上げ,四捨五入,切り捨て"</formula1>
    </dataValidation>
  </dataValidations>
  <pageMargins left="0.19685039370078741" right="0.19685039370078741" top="0.19685039370078741" bottom="0.19685039370078741" header="0.31496062992125984" footer="0.31496062992125984"/>
  <pageSetup paperSize="8" scale="7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（様式7）入札内訳書（算定明細書）</vt:lpstr>
      <vt:lpstr>'（様式7）入札内訳書（算定明細書）'!Print_Area</vt:lpstr>
      <vt:lpstr>'（様式7）入札内訳書（算定明細書）'!Print_Titles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2026年度IPAクラウドに係るクラウドサービス提供業務（AWS）</dc:title>
  <cp:lastPrinted>2026-01-27T03:23:31Z</cp:lastPrinted>
  <dcterms:created xsi:type="dcterms:W3CDTF">2021-02-12T06:50:51Z</dcterms:created>
  <dcterms:modified xsi:type="dcterms:W3CDTF">2026-02-18T06:55:10Z</dcterms:modified>
</cp:coreProperties>
</file>